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атест.карта-2021" sheetId="1" r:id="rId1"/>
    <sheet name="drop-down lists" sheetId="2" state="hidden" r:id="rId2"/>
  </sheets>
  <definedNames>
    <definedName name="sci_degree">'drop-down lists'!$A$1:$A$2</definedName>
    <definedName name="sections">'drop-down lists'!$C$1:$C$10</definedName>
  </definedNames>
  <calcPr fullCalcOnLoad="1"/>
</workbook>
</file>

<file path=xl/sharedStrings.xml><?xml version="1.0" encoding="utf-8"?>
<sst xmlns="http://schemas.openxmlformats.org/spreadsheetml/2006/main" count="241" uniqueCount="186">
  <si>
    <t>Показатели за оценка</t>
  </si>
  <si>
    <t>A</t>
  </si>
  <si>
    <t>Забележка</t>
  </si>
  <si>
    <t>AxB</t>
  </si>
  <si>
    <t>B</t>
  </si>
  <si>
    <t>бр.</t>
  </si>
  <si>
    <t>брой</t>
  </si>
  <si>
    <t>общо
точки</t>
  </si>
  <si>
    <t>мяр-
ка</t>
  </si>
  <si>
    <t>име</t>
  </si>
  <si>
    <t>период</t>
  </si>
  <si>
    <t>год.</t>
  </si>
  <si>
    <t>ПРИРАВНЕНИ спрямо периода</t>
  </si>
  <si>
    <t>длъжност</t>
  </si>
  <si>
    <t>научна степен</t>
  </si>
  <si>
    <t>секция</t>
  </si>
  <si>
    <t>коефициент за периода</t>
  </si>
  <si>
    <t>доктор</t>
  </si>
  <si>
    <t>доктор на науките</t>
  </si>
  <si>
    <t>Алгебра и логика</t>
  </si>
  <si>
    <t>Анализ, геометрия и топология</t>
  </si>
  <si>
    <t>Диференциални уравнения и математическа физика</t>
  </si>
  <si>
    <t>Изследване на операциите, вероятности и статистика</t>
  </si>
  <si>
    <t>Софтуерни технологии и информационни системи</t>
  </si>
  <si>
    <t>Математическо моделиране и числен анализ</t>
  </si>
  <si>
    <t>Математическа лингвистика</t>
  </si>
  <si>
    <t>Математически основи на информатиката</t>
  </si>
  <si>
    <t>Образование по математика и информатика</t>
  </si>
  <si>
    <t>Информационно моделиране (временно научно звено)</t>
  </si>
  <si>
    <t>оценъч-
ни точки</t>
  </si>
  <si>
    <t>мес.</t>
  </si>
  <si>
    <t>от</t>
  </si>
  <si>
    <t>до</t>
  </si>
  <si>
    <t>АТЕСТАЦИОННА КАРТА ЗА УЧЕН в ИМИ-БАН</t>
  </si>
  <si>
    <t>2. НАУЧЕН КАПАЦИТЕТ И ВЪЗПРОИЗВОДСТВО НА АКАДЕМИЧНАТА ОБЩНОСТ</t>
  </si>
  <si>
    <t>3. ОБЩЕСТВЕНО И ИКОНОМИЧЕСКО ВЪЗДЕЙСТВИЕ ПРЕЗ ОТЧЕТНИЯ ПЕРИОД</t>
  </si>
  <si>
    <t>1. НАУЧНИ РЕЗУЛТАТИ ПРЕЗ ОТЧЕТНИЯ ПЕРИОД</t>
  </si>
  <si>
    <t>ОБЩ БРОЙ ТОЧКИ ПО БАЗИСНИ КРИТЕРИИ (1+2+3):</t>
  </si>
  <si>
    <t>40% от БАЗИСНИ КРИТЕРИИ (1+2+3)</t>
  </si>
  <si>
    <t>I. БАЗИСНИ КРИТЕРИИ</t>
  </si>
  <si>
    <t>Дата:</t>
  </si>
  <si>
    <t>Подпис:</t>
  </si>
  <si>
    <t>……………………</t>
  </si>
  <si>
    <t>1-а. НАУЧНА ПРОДУКЦИЯ</t>
  </si>
  <si>
    <t>1-б. ЦИТИРАНИЯ</t>
  </si>
  <si>
    <t xml:space="preserve">бр. </t>
  </si>
  <si>
    <t>3.10. Експертни доклади по писмена заявка от международни институции и органи (ЕС, ЮНЕСКО и др.), които не се заплащат.</t>
  </si>
  <si>
    <t>10 т./апарат</t>
  </si>
  <si>
    <t>5 т./ курс (семинар)</t>
  </si>
  <si>
    <t>1 т./изява</t>
  </si>
  <si>
    <t>0,2 за цитат</t>
  </si>
  <si>
    <t>0,1 за цитат</t>
  </si>
  <si>
    <t>Забележка:</t>
  </si>
  <si>
    <t>2.1. Научен ръководител или научен консултант на защитил докторант (при n-брой на научните ръководители/консултанти - 20/n на докторант).</t>
  </si>
  <si>
    <t>2.2. Придобиване на образователна и научна степен "доктор" през отчетния период.</t>
  </si>
  <si>
    <t>2.3. Придобиване на научна степен "доктор на науките" през отчетния период.</t>
  </si>
  <si>
    <t>3.1. Дялово разпределение на получени средства от външни източници по международни научни проекти на конкурсен принцип (РП на ЕС, НАТО, ЮНЕСКО и др.).</t>
  </si>
  <si>
    <t>3.2. Дялово разпределение на получени средства от външни източници по научни проекти на конкурсен принцип от страната (ФНИ, НПКНИ, оперативни програми и др.).</t>
  </si>
  <si>
    <t xml:space="preserve">3.3. Дялово разпределение на получени средства от други източници, които не са стопанска дейност. </t>
  </si>
  <si>
    <t>3.4. Участие в изпълнението на важни научни проекти, целево финансирани от държавата към бюджетната субсидия.</t>
  </si>
  <si>
    <t>3.5. Участие в изготвяне на национални документи от стратегическо значение.</t>
  </si>
  <si>
    <t>3.6. Организиране на международни научни форуми.</t>
  </si>
  <si>
    <t>3.7. Организиране на национални научни форуми, вкл. с международно участие.</t>
  </si>
  <si>
    <t>3.8. Организиране на изложби и ателиета.</t>
  </si>
  <si>
    <t xml:space="preserve">3.8.1. Организиране на изложби в чужбина. </t>
  </si>
  <si>
    <t xml:space="preserve">3.8.2. Организиране на изложби в страната. </t>
  </si>
  <si>
    <t xml:space="preserve">3.8.3. Организиране на ателиета и творчески работилници. </t>
  </si>
  <si>
    <t>3.9. Участие в органи на управление на БАН и/или на научно звено и друга организационна дейност.</t>
  </si>
  <si>
    <t>3.11. Експертни доклади по писмена заявка от държавни и общински институции и органи, които не се заплащат.</t>
  </si>
  <si>
    <t>3.12. Експертни становища за изпълнителната, законодателната, съдебната и местна власт, които не се заплащат.</t>
  </si>
  <si>
    <t>3.13. Изработване на уникални апарати за участие в международни програми, които не са икономическа дейност.</t>
  </si>
  <si>
    <t>3.14. Образователни курсове и семинари (не по-малко от 30 уч. часа), които са организирани от институтите на БАН.</t>
  </si>
  <si>
    <t>3.15. Публични лекции и медийни изяви на учения в качеството му на експерт в научната област на съответния институт.</t>
  </si>
  <si>
    <t>точки</t>
  </si>
  <si>
    <t>1.1.1. оглавяват ранглистата в съответната научна област (първите две за интердисциплинарни науки).</t>
  </si>
  <si>
    <t>1.1.2. попадат в категория Q1 (първата четвърт).</t>
  </si>
  <si>
    <t>1.1.3. попадат в категория Q2 (втората четвърт).</t>
  </si>
  <si>
    <t>1.1.4. попадат в категория Q3 (третата четвърт).</t>
  </si>
  <si>
    <t>1.1.5. попадат в категория Q4 (последната четвърт).</t>
  </si>
  <si>
    <t xml:space="preserve">1.2.1. издадени от национални академични издателства. </t>
  </si>
  <si>
    <t>1.2.2. издадени от международни академични издателства.</t>
  </si>
  <si>
    <t>1.2.3. не попадат в 1.2.1. и 1.2.2.</t>
  </si>
  <si>
    <t>1.1. Публикации в издания, включени в ERIH PLUS, Scopus или Web of Science (Core Collection), които:</t>
  </si>
  <si>
    <t>1.3.3. не попадат в 1.3.1. и 1.3.2.</t>
  </si>
  <si>
    <t>1.3. Научни монографии, които:</t>
  </si>
  <si>
    <t>1.3.1. са издадени от реномирани международни издателства.</t>
  </si>
  <si>
    <t>1.3.2. са с национално значение.</t>
  </si>
  <si>
    <t>1.4. Брой патенти и полезни модели със заявител ИМИ-БАН:</t>
  </si>
  <si>
    <t xml:space="preserve">1.4.1. полезен модел. </t>
  </si>
  <si>
    <t>1.4.2. за регистрирани патенти с патентопритежател (собственик) ИМИ-БАН.</t>
  </si>
  <si>
    <t>1.5.1. Брой независими цитирания в Scopus или Web of Science (Core Collection).</t>
  </si>
  <si>
    <t>1.5.2. Брой други доказани независими цитирания в научни издания.</t>
  </si>
  <si>
    <t>1.5.3. Брой доказани независими цитирания в дисертации.</t>
  </si>
  <si>
    <t>Справка в СОНИКС</t>
  </si>
  <si>
    <t xml:space="preserve">макс. 3 бр./год. </t>
  </si>
  <si>
    <t>макс. 18 т. за периода на атестация</t>
  </si>
  <si>
    <t>Е1.2.2 a</t>
  </si>
  <si>
    <t>Е1.2.3 a</t>
  </si>
  <si>
    <t>Е1.2.4 a</t>
  </si>
  <si>
    <t>Е1.2.5 a</t>
  </si>
  <si>
    <t>Е1.2.6 a</t>
  </si>
  <si>
    <t>Е1.2.х a, Е1.2.у a</t>
  </si>
  <si>
    <t>Е1.6.1 a</t>
  </si>
  <si>
    <t>Е1.7.2</t>
  </si>
  <si>
    <t>Е1.7.1</t>
  </si>
  <si>
    <t>Е 1.8.1</t>
  </si>
  <si>
    <t>А3.2.1</t>
  </si>
  <si>
    <t>А1.5.2</t>
  </si>
  <si>
    <t>Е3.06</t>
  </si>
  <si>
    <t>Е3.9.1</t>
  </si>
  <si>
    <t>Е3.9.2</t>
  </si>
  <si>
    <t>Е3.9.3</t>
  </si>
  <si>
    <t>Е3.10</t>
  </si>
  <si>
    <t>Е3.11</t>
  </si>
  <si>
    <t>Е3.12</t>
  </si>
  <si>
    <t>Е3.13</t>
  </si>
  <si>
    <t>Е3.14</t>
  </si>
  <si>
    <t>Е3.15</t>
  </si>
  <si>
    <t>А 4.7.1.</t>
  </si>
  <si>
    <t>А3.1.2,  А3.1.4</t>
  </si>
  <si>
    <t>А1.5.1</t>
  </si>
  <si>
    <t>Изследователска дейност/Участие в проекти на звеното</t>
  </si>
  <si>
    <t>Експертна дейност/ Експертизи в помощ на институции и органи на управление</t>
  </si>
  <si>
    <t>Организационна дейност/Членство в комитети на научни форуми</t>
  </si>
  <si>
    <t>Е 3.5</t>
  </si>
  <si>
    <t>Е 3.4</t>
  </si>
  <si>
    <t>Е 3.2, Е 3.3</t>
  </si>
  <si>
    <t>Е 3.1</t>
  </si>
  <si>
    <t>Приложна дейност/Реализация на научни продукти</t>
  </si>
  <si>
    <t>Звено/ Изложби, ателиета и творчески работилници</t>
  </si>
  <si>
    <t>Изследователска дейност/Научни публикации и цитирания</t>
  </si>
  <si>
    <t>Приложна дейност/Патенти</t>
  </si>
  <si>
    <t>Изследователска дейност/Дисертации</t>
  </si>
  <si>
    <t>Организационна дейност/Участие в органи за управление на БАН</t>
  </si>
  <si>
    <t>Приложна дейност/Лекции и други обществени изяви</t>
  </si>
  <si>
    <t>Учебна дейност/ Ръководство на докторанти</t>
  </si>
  <si>
    <t>Звено/Образовател-ни курсове и семинари, организирани от звеното</t>
  </si>
  <si>
    <t>Организационна дейност/Получени научни награди</t>
  </si>
  <si>
    <t>Учебна дейност/ Преподавателска дейност</t>
  </si>
  <si>
    <t>Панел в СОНИКС</t>
  </si>
  <si>
    <t>Взема се по-високата категория от Scopus и Web of Science</t>
  </si>
  <si>
    <t>Е1.2.1 a</t>
  </si>
  <si>
    <r>
      <rPr>
        <sz val="11"/>
        <color indexed="8"/>
        <rFont val="Arial Narrow"/>
        <family val="2"/>
      </rPr>
      <t xml:space="preserve">Е1.6.2 </t>
    </r>
    <r>
      <rPr>
        <sz val="11"/>
        <rFont val="Arial Narrow"/>
        <family val="2"/>
      </rPr>
      <t>a</t>
    </r>
  </si>
  <si>
    <t>макс. 3 бр. за периода на атестация</t>
  </si>
  <si>
    <t xml:space="preserve">3.7.1. Председател/секретар на организационен/програмен комитет на национален научен форум, вкл. с международно участие. </t>
  </si>
  <si>
    <r>
      <t>3.7.2. Други длъжности в организационния комитет на национален научен форум, вкл. с международно участие.</t>
    </r>
    <r>
      <rPr>
        <b/>
        <sz val="12"/>
        <color indexed="8"/>
        <rFont val="Calibri"/>
        <family val="2"/>
      </rPr>
      <t xml:space="preserve"> </t>
    </r>
  </si>
  <si>
    <t>максимум 2 броя на година</t>
  </si>
  <si>
    <t xml:space="preserve">3.9.1. Орган за управление на БАН или научно звено. </t>
  </si>
  <si>
    <t>до 6 доклада за атестационния период</t>
  </si>
  <si>
    <t>до 6 броя за целия атестационен период</t>
  </si>
  <si>
    <t>20 т./n  на докторант</t>
  </si>
  <si>
    <t>0,4 за цитат</t>
  </si>
  <si>
    <t>2,5 т./ курс (семинар)</t>
  </si>
  <si>
    <t>1.1.7. не попадат в 1.1.1-1.1.6.</t>
  </si>
  <si>
    <t>1.2-а Научни публикации в издания, които са реферирани и индексирани в Zentralblatt, MathSciNet, ACM Digital Library, IEEE Xplore или AIS eLibrary, които не са включени в 1.1.</t>
  </si>
  <si>
    <t>3.6.1. Председател/секретар на организационен/програмен комитет на международен научен форум.</t>
  </si>
  <si>
    <t>3.6.2. Други длъжности в организационния/програмен комитет на международен научен форум.</t>
  </si>
  <si>
    <t>1.2. Реферирани научни публикации в списания, които не са включени в ERIH PLUS, Scopus или Web of Knowledge, и публикации в тематични сборници, вкл. сборници от национални и международни научни форуми., които са:</t>
  </si>
  <si>
    <t>3.9.2. Член на органи за управление на БАН или научно звено, които не са отчетени в 3.9.1.</t>
  </si>
  <si>
    <t>II. ДОПЪЛНИТЕЛНИ КРИТЕРИИ</t>
  </si>
  <si>
    <t>4.1. Създаване на програмни и информационни продукти.</t>
  </si>
  <si>
    <t>4.2. Награди в математически и информатични науки</t>
  </si>
  <si>
    <t>4.3. Квалификационни курсове и семинари за учители, директори и други педагогически специалисти с продължителност 16 академични часа, които са организирани от ИМИ (с признаване с кредити от МОН)</t>
  </si>
  <si>
    <t>4.4.1. Ръководител (или негов заместник) на Ученическия институт по математика и информатика или на национален отбор за Международна олимпиада по математика, по информатика или по математическа лингвистика.</t>
  </si>
  <si>
    <t>4.4. Работа с млади таланти.</t>
  </si>
  <si>
    <t>4.4.2. Ръководител (или негов заместник) на национален отбор за друго международно състезание по математика, по информатика или по математическа лингвистика.</t>
  </si>
  <si>
    <t>4.4.3. Член на екип за подготовка на национален отбор за олимпиада.</t>
  </si>
  <si>
    <t>4.4.4. Участие в жури на Ученическия институт и ученически състезания по математика, по информатика или по математическа лингвистика.</t>
  </si>
  <si>
    <t>ОБЩ БРОЙ АТЕСТАЦИОННИ ТОЧКИ (след корекция):</t>
  </si>
  <si>
    <t>2.5 т./ проект/ година</t>
  </si>
  <si>
    <t>А4.3.1</t>
  </si>
  <si>
    <t>А4.3.2</t>
  </si>
  <si>
    <t>А4.3.3</t>
  </si>
  <si>
    <t>А4.3.4</t>
  </si>
  <si>
    <t>КОРЕКЦИЯ НА ЗАЯВЕНИ ТОЧКИ ПО ДОПЪЛНИТЕЛНИ КРИТЕРИИ С ИЗПЪЛНЕНИЕ НА: допълнителни&lt;=(базисни)*0,40</t>
  </si>
  <si>
    <t>за периода 01.01.2021 г. - 31.12.2023 г.</t>
  </si>
  <si>
    <t>Е1.4.2 a</t>
  </si>
  <si>
    <t>Е1.4.1 a</t>
  </si>
  <si>
    <t>Указанията за попълване на Атестационната карта за учен в ИМИ-БАН за периода
1 януари 2021 г. – 31 декември 2023 г. (36 месеца)
са неразделна част от Атестационната карта за учен в ИМИ-БАН.</t>
  </si>
  <si>
    <t>А 1.2.3 а; А 1.2.3 б</t>
  </si>
  <si>
    <t>(да се поправи ако лицето е постъпило по-късно от 01.01.2021)</t>
  </si>
  <si>
    <t>Е1.4.x a, Е1.4.у a</t>
  </si>
  <si>
    <t>Е1.6.х a; Е1.6.3 a</t>
  </si>
  <si>
    <t>А 1.2.2.а; А 1.2.2.б</t>
  </si>
  <si>
    <t>Е51</t>
  </si>
  <si>
    <r>
      <rPr>
        <sz val="12"/>
        <rFont val="Arial Narrow"/>
        <family val="2"/>
      </rPr>
      <t>1.1.6. списания със SJR ранг</t>
    </r>
    <r>
      <rPr>
        <sz val="12"/>
        <color indexed="8"/>
        <rFont val="Arial Narrow"/>
        <family val="2"/>
      </rPr>
      <t xml:space="preserve"> в Scopus</t>
    </r>
    <r>
      <rPr>
        <sz val="12"/>
        <color indexed="8"/>
        <rFont val="Arial Narrow"/>
        <family val="2"/>
      </rPr>
      <t>, но не попадащи в Q категория.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</si>
</sst>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2]dd\ mmmm\ yyyy\ &quot;г.&quot;"/>
    <numFmt numFmtId="171" formatCode="dd/mm/yyyy\ &quot;г.&quot;;@"/>
    <numFmt numFmtId="172" formatCode="0.000"/>
    <numFmt numFmtId="173" formatCode="0.0"/>
    <numFmt numFmtId="174" formatCode="0.0000"/>
    <numFmt numFmtId="175" formatCode="[$-402]dd\ mmmm\ yyyy\ &quot;г.&quot;;@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10"/>
      <name val="Arial Narrow"/>
      <family val="2"/>
    </font>
    <font>
      <i/>
      <sz val="8"/>
      <color indexed="8"/>
      <name val="Arial Narrow"/>
      <family val="2"/>
    </font>
    <font>
      <sz val="12"/>
      <color indexed="62"/>
      <name val="Arial Narrow"/>
      <family val="2"/>
    </font>
    <font>
      <b/>
      <sz val="9"/>
      <color indexed="8"/>
      <name val="Arial Narrow"/>
      <family val="2"/>
    </font>
    <font>
      <b/>
      <sz val="12"/>
      <color indexed="62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62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4"/>
      <color theme="1"/>
      <name val="Arial Narrow"/>
      <family val="2"/>
    </font>
    <font>
      <sz val="9"/>
      <color rgb="FFFF0000"/>
      <name val="Arial Narrow"/>
      <family val="2"/>
    </font>
    <font>
      <i/>
      <sz val="8"/>
      <color theme="1"/>
      <name val="Arial Narrow"/>
      <family val="2"/>
    </font>
    <font>
      <sz val="12"/>
      <color theme="8" tint="-0.24997000396251678"/>
      <name val="Arial Narrow"/>
      <family val="2"/>
    </font>
    <font>
      <b/>
      <sz val="9"/>
      <color theme="1"/>
      <name val="Arial Narrow"/>
      <family val="2"/>
    </font>
    <font>
      <b/>
      <sz val="12"/>
      <color theme="8" tint="-0.24997000396251678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8" tint="-0.2499700039625167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i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ck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justify" vertical="center"/>
    </xf>
    <xf numFmtId="0" fontId="69" fillId="33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0" fontId="67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justify" vertical="center"/>
    </xf>
    <xf numFmtId="2" fontId="67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73" fillId="0" borderId="0" xfId="0" applyFont="1" applyAlignment="1">
      <alignment horizontal="right" vertical="center"/>
    </xf>
    <xf numFmtId="0" fontId="74" fillId="34" borderId="13" xfId="0" applyFont="1" applyFill="1" applyBorder="1" applyAlignment="1" applyProtection="1">
      <alignment horizontal="justify" vertical="center"/>
      <protection locked="0"/>
    </xf>
    <xf numFmtId="0" fontId="75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right" vertical="center"/>
    </xf>
    <xf numFmtId="14" fontId="70" fillId="0" borderId="0" xfId="0" applyNumberFormat="1" applyFont="1" applyAlignment="1">
      <alignment horizontal="left" vertical="center" wrapText="1"/>
    </xf>
    <xf numFmtId="1" fontId="76" fillId="34" borderId="14" xfId="0" applyNumberFormat="1" applyFont="1" applyFill="1" applyBorder="1" applyAlignment="1" applyProtection="1">
      <alignment horizontal="center" vertical="center"/>
      <protection locked="0"/>
    </xf>
    <xf numFmtId="1" fontId="76" fillId="35" borderId="14" xfId="0" applyNumberFormat="1" applyFont="1" applyFill="1" applyBorder="1" applyAlignment="1" applyProtection="1">
      <alignment horizontal="center" vertical="center"/>
      <protection/>
    </xf>
    <xf numFmtId="172" fontId="67" fillId="0" borderId="0" xfId="0" applyNumberFormat="1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4" fillId="15" borderId="10" xfId="0" applyFont="1" applyFill="1" applyBorder="1" applyAlignment="1">
      <alignment vertical="center"/>
    </xf>
    <xf numFmtId="0" fontId="75" fillId="15" borderId="10" xfId="0" applyFont="1" applyFill="1" applyBorder="1" applyAlignment="1">
      <alignment horizontal="center" vertical="center"/>
    </xf>
    <xf numFmtId="0" fontId="69" fillId="15" borderId="10" xfId="0" applyFont="1" applyFill="1" applyBorder="1" applyAlignment="1">
      <alignment horizontal="center" vertical="center"/>
    </xf>
    <xf numFmtId="2" fontId="4" fillId="15" borderId="16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vertical="center" wrapText="1"/>
    </xf>
    <xf numFmtId="0" fontId="77" fillId="1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5" fillId="9" borderId="12" xfId="0" applyFont="1" applyFill="1" applyBorder="1" applyAlignment="1">
      <alignment horizontal="left" vertical="center" wrapText="1"/>
    </xf>
    <xf numFmtId="0" fontId="75" fillId="9" borderId="12" xfId="0" applyFont="1" applyFill="1" applyBorder="1" applyAlignment="1">
      <alignment horizontal="center" vertical="center" wrapText="1"/>
    </xf>
    <xf numFmtId="0" fontId="75" fillId="9" borderId="17" xfId="0" applyFont="1" applyFill="1" applyBorder="1" applyAlignment="1">
      <alignment horizontal="left" vertical="center" wrapText="1"/>
    </xf>
    <xf numFmtId="0" fontId="75" fillId="9" borderId="17" xfId="0" applyFont="1" applyFill="1" applyBorder="1" applyAlignment="1">
      <alignment horizontal="center" vertical="center" wrapText="1"/>
    </xf>
    <xf numFmtId="172" fontId="67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2" fontId="4" fillId="15" borderId="18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justify" vertical="center"/>
    </xf>
    <xf numFmtId="175" fontId="67" fillId="5" borderId="14" xfId="0" applyNumberFormat="1" applyFont="1" applyFill="1" applyBorder="1" applyAlignment="1" applyProtection="1">
      <alignment horizontal="justify" vertical="center"/>
      <protection locked="0"/>
    </xf>
    <xf numFmtId="0" fontId="67" fillId="0" borderId="0" xfId="0" applyFont="1" applyAlignment="1">
      <alignment horizontal="center" vertical="center"/>
    </xf>
    <xf numFmtId="14" fontId="67" fillId="0" borderId="10" xfId="0" applyNumberFormat="1" applyFont="1" applyBorder="1" applyAlignment="1">
      <alignment horizontal="justify" vertical="center"/>
    </xf>
    <xf numFmtId="0" fontId="70" fillId="0" borderId="19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justify" vertical="center"/>
    </xf>
    <xf numFmtId="0" fontId="4" fillId="15" borderId="20" xfId="0" applyFont="1" applyFill="1" applyBorder="1" applyAlignment="1">
      <alignment vertical="center" wrapText="1"/>
    </xf>
    <xf numFmtId="0" fontId="75" fillId="9" borderId="21" xfId="0" applyFont="1" applyFill="1" applyBorder="1" applyAlignment="1">
      <alignment horizontal="center" vertical="center"/>
    </xf>
    <xf numFmtId="0" fontId="77" fillId="9" borderId="21" xfId="0" applyFont="1" applyFill="1" applyBorder="1" applyAlignment="1">
      <alignment horizontal="center" vertical="center"/>
    </xf>
    <xf numFmtId="2" fontId="4" fillId="9" borderId="22" xfId="0" applyNumberFormat="1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70" fillId="35" borderId="12" xfId="0" applyFont="1" applyFill="1" applyBorder="1" applyAlignment="1">
      <alignment horizontal="left" vertical="center" wrapText="1"/>
    </xf>
    <xf numFmtId="0" fontId="75" fillId="33" borderId="18" xfId="0" applyFont="1" applyFill="1" applyBorder="1" applyAlignment="1">
      <alignment horizontal="center" vertical="center"/>
    </xf>
    <xf numFmtId="0" fontId="69" fillId="33" borderId="18" xfId="0" applyFont="1" applyFill="1" applyBorder="1" applyAlignment="1">
      <alignment horizontal="center" vertical="center"/>
    </xf>
    <xf numFmtId="0" fontId="71" fillId="9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71" fillId="15" borderId="18" xfId="0" applyFont="1" applyFill="1" applyBorder="1" applyAlignment="1">
      <alignment horizontal="left" vertical="center" wrapText="1"/>
    </xf>
    <xf numFmtId="0" fontId="69" fillId="0" borderId="24" xfId="0" applyFont="1" applyBorder="1" applyAlignment="1">
      <alignment horizontal="center" vertical="center"/>
    </xf>
    <xf numFmtId="0" fontId="72" fillId="0" borderId="18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2" fontId="4" fillId="15" borderId="25" xfId="0" applyNumberFormat="1" applyFont="1" applyFill="1" applyBorder="1" applyAlignment="1">
      <alignment horizontal="center" vertical="center"/>
    </xf>
    <xf numFmtId="0" fontId="70" fillId="15" borderId="26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9" fillId="0" borderId="18" xfId="0" applyFont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9" fillId="35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justify" vertical="center"/>
    </xf>
    <xf numFmtId="2" fontId="75" fillId="33" borderId="10" xfId="0" applyNumberFormat="1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 wrapText="1"/>
    </xf>
    <xf numFmtId="0" fontId="77" fillId="15" borderId="18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15" borderId="18" xfId="0" applyFont="1" applyFill="1" applyBorder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76" fillId="34" borderId="14" xfId="0" applyNumberFormat="1" applyFont="1" applyFill="1" applyBorder="1" applyAlignment="1" applyProtection="1">
      <alignment horizontal="center" vertical="center"/>
      <protection locked="0"/>
    </xf>
    <xf numFmtId="2" fontId="76" fillId="35" borderId="14" xfId="0" applyNumberFormat="1" applyFont="1" applyFill="1" applyBorder="1" applyAlignment="1" applyProtection="1">
      <alignment horizontal="center" vertical="center"/>
      <protection/>
    </xf>
    <xf numFmtId="2" fontId="67" fillId="0" borderId="0" xfId="0" applyNumberFormat="1" applyFont="1" applyBorder="1" applyAlignment="1">
      <alignment horizontal="center" vertical="center"/>
    </xf>
    <xf numFmtId="2" fontId="75" fillId="9" borderId="12" xfId="0" applyNumberFormat="1" applyFont="1" applyFill="1" applyBorder="1" applyAlignment="1">
      <alignment horizontal="center" vertical="center" wrapText="1"/>
    </xf>
    <xf numFmtId="2" fontId="75" fillId="9" borderId="17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left" vertical="center" wrapText="1"/>
    </xf>
    <xf numFmtId="2" fontId="75" fillId="0" borderId="27" xfId="0" applyNumberFormat="1" applyFont="1" applyFill="1" applyBorder="1" applyAlignment="1">
      <alignment horizontal="center" vertical="center" wrapText="1"/>
    </xf>
    <xf numFmtId="2" fontId="76" fillId="15" borderId="10" xfId="0" applyNumberFormat="1" applyFont="1" applyFill="1" applyBorder="1" applyAlignment="1">
      <alignment horizontal="center" vertical="center"/>
    </xf>
    <xf numFmtId="2" fontId="76" fillId="33" borderId="10" xfId="0" applyNumberFormat="1" applyFont="1" applyFill="1" applyBorder="1" applyAlignment="1">
      <alignment horizontal="center" vertical="center"/>
    </xf>
    <xf numFmtId="2" fontId="76" fillId="34" borderId="10" xfId="0" applyNumberFormat="1" applyFont="1" applyFill="1" applyBorder="1" applyAlignment="1" applyProtection="1">
      <alignment horizontal="center" vertical="center"/>
      <protection locked="0"/>
    </xf>
    <xf numFmtId="2" fontId="76" fillId="34" borderId="23" xfId="0" applyNumberFormat="1" applyFont="1" applyFill="1" applyBorder="1" applyAlignment="1" applyProtection="1">
      <alignment horizontal="center" vertical="center"/>
      <protection locked="0"/>
    </xf>
    <xf numFmtId="2" fontId="79" fillId="15" borderId="18" xfId="0" applyNumberFormat="1" applyFont="1" applyFill="1" applyBorder="1" applyAlignment="1">
      <alignment horizontal="center" vertical="center"/>
    </xf>
    <xf numFmtId="2" fontId="79" fillId="15" borderId="10" xfId="0" applyNumberFormat="1" applyFont="1" applyFill="1" applyBorder="1" applyAlignment="1">
      <alignment horizontal="center" vertical="center"/>
    </xf>
    <xf numFmtId="2" fontId="67" fillId="0" borderId="0" xfId="0" applyNumberFormat="1" applyFont="1" applyAlignment="1">
      <alignment vertical="center"/>
    </xf>
    <xf numFmtId="2" fontId="79" fillId="9" borderId="21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14" xfId="0" applyFont="1" applyBorder="1" applyAlignment="1">
      <alignment vertical="center"/>
    </xf>
    <xf numFmtId="0" fontId="81" fillId="9" borderId="17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vertical="center"/>
    </xf>
    <xf numFmtId="0" fontId="80" fillId="15" borderId="26" xfId="0" applyFont="1" applyFill="1" applyBorder="1" applyAlignment="1">
      <alignment horizontal="left" vertical="center" wrapText="1"/>
    </xf>
    <xf numFmtId="0" fontId="81" fillId="33" borderId="18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80" fillId="15" borderId="29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0" fillId="3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0" fillId="3" borderId="30" xfId="0" applyNumberFormat="1" applyFont="1" applyFill="1" applyBorder="1" applyAlignment="1">
      <alignment horizontal="center" vertical="center"/>
    </xf>
    <xf numFmtId="2" fontId="10" fillId="15" borderId="18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18" xfId="0" applyFont="1" applyFill="1" applyBorder="1" applyAlignment="1">
      <alignment vertical="center"/>
    </xf>
    <xf numFmtId="0" fontId="82" fillId="15" borderId="26" xfId="0" applyFont="1" applyFill="1" applyBorder="1" applyAlignment="1">
      <alignment horizontal="left" vertical="center" wrapText="1"/>
    </xf>
    <xf numFmtId="0" fontId="78" fillId="33" borderId="18" xfId="0" applyFont="1" applyFill="1" applyBorder="1" applyAlignment="1">
      <alignment horizontal="center" vertical="center"/>
    </xf>
    <xf numFmtId="0" fontId="82" fillId="15" borderId="29" xfId="0" applyFont="1" applyFill="1" applyBorder="1" applyAlignment="1">
      <alignment horizontal="left" vertical="center" wrapText="1"/>
    </xf>
    <xf numFmtId="0" fontId="82" fillId="0" borderId="14" xfId="0" applyFont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justify" vertical="center"/>
    </xf>
    <xf numFmtId="0" fontId="67" fillId="0" borderId="10" xfId="0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justify" vertical="center"/>
    </xf>
    <xf numFmtId="0" fontId="69" fillId="0" borderId="31" xfId="0" applyFont="1" applyBorder="1" applyAlignment="1">
      <alignment horizontal="center" vertical="center"/>
    </xf>
    <xf numFmtId="0" fontId="70" fillId="0" borderId="19" xfId="0" applyFont="1" applyFill="1" applyBorder="1" applyAlignment="1">
      <alignment horizontal="left" vertical="center" wrapText="1"/>
    </xf>
    <xf numFmtId="0" fontId="83" fillId="35" borderId="17" xfId="0" applyFont="1" applyFill="1" applyBorder="1" applyAlignment="1">
      <alignment horizontal="left" vertical="center" wrapText="1"/>
    </xf>
    <xf numFmtId="0" fontId="84" fillId="9" borderId="12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49" fontId="72" fillId="0" borderId="0" xfId="0" applyNumberFormat="1" applyFont="1" applyAlignment="1">
      <alignment horizontal="right" vertical="center" wrapText="1"/>
    </xf>
    <xf numFmtId="0" fontId="72" fillId="35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0" fillId="15" borderId="18" xfId="0" applyFont="1" applyFill="1" applyBorder="1" applyAlignment="1">
      <alignment horizontal="left" vertical="center" wrapText="1"/>
    </xf>
    <xf numFmtId="0" fontId="80" fillId="0" borderId="30" xfId="0" applyFont="1" applyBorder="1" applyAlignment="1">
      <alignment vertical="center"/>
    </xf>
    <xf numFmtId="2" fontId="10" fillId="36" borderId="18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75" fillId="9" borderId="33" xfId="0" applyFont="1" applyFill="1" applyBorder="1" applyAlignment="1">
      <alignment horizontal="center" vertical="center" wrapText="1"/>
    </xf>
    <xf numFmtId="0" fontId="75" fillId="9" borderId="34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vertical="center" wrapText="1"/>
    </xf>
    <xf numFmtId="0" fontId="82" fillId="0" borderId="14" xfId="0" applyFont="1" applyBorder="1" applyAlignment="1">
      <alignment horizontal="left" vertical="center" wrapText="1"/>
    </xf>
    <xf numFmtId="0" fontId="78" fillId="9" borderId="35" xfId="0" applyFont="1" applyFill="1" applyBorder="1" applyAlignment="1">
      <alignment vertical="center" wrapText="1"/>
    </xf>
    <xf numFmtId="0" fontId="78" fillId="9" borderId="36" xfId="0" applyFont="1" applyFill="1" applyBorder="1" applyAlignment="1">
      <alignment vertical="center" wrapText="1"/>
    </xf>
    <xf numFmtId="0" fontId="82" fillId="0" borderId="37" xfId="0" applyFont="1" applyBorder="1" applyAlignment="1">
      <alignment vertical="center" wrapText="1"/>
    </xf>
    <xf numFmtId="0" fontId="82" fillId="0" borderId="38" xfId="0" applyFont="1" applyBorder="1" applyAlignment="1">
      <alignment vertical="center" wrapText="1"/>
    </xf>
    <xf numFmtId="0" fontId="82" fillId="0" borderId="15" xfId="0" applyFont="1" applyBorder="1" applyAlignment="1">
      <alignment horizontal="left" vertical="center" wrapText="1"/>
    </xf>
    <xf numFmtId="0" fontId="82" fillId="0" borderId="39" xfId="0" applyFont="1" applyBorder="1" applyAlignment="1">
      <alignment horizontal="left" vertical="center" wrapText="1"/>
    </xf>
    <xf numFmtId="0" fontId="82" fillId="0" borderId="40" xfId="0" applyFont="1" applyBorder="1" applyAlignment="1">
      <alignment horizontal="left" vertical="center" wrapText="1"/>
    </xf>
    <xf numFmtId="0" fontId="82" fillId="0" borderId="41" xfId="0" applyFont="1" applyBorder="1" applyAlignment="1">
      <alignment horizontal="left" vertical="center" wrapText="1"/>
    </xf>
    <xf numFmtId="0" fontId="82" fillId="0" borderId="3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2" fontId="67" fillId="0" borderId="42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2" fillId="0" borderId="43" xfId="0" applyFont="1" applyBorder="1" applyAlignment="1">
      <alignment horizontal="left" vertical="center" wrapText="1"/>
    </xf>
    <xf numFmtId="0" fontId="82" fillId="0" borderId="44" xfId="0" applyFont="1" applyBorder="1" applyAlignment="1">
      <alignment horizontal="left" vertical="center" wrapText="1"/>
    </xf>
    <xf numFmtId="0" fontId="82" fillId="0" borderId="45" xfId="0" applyFont="1" applyBorder="1" applyAlignment="1">
      <alignment horizontal="left" vertical="center" wrapText="1"/>
    </xf>
    <xf numFmtId="0" fontId="82" fillId="0" borderId="46" xfId="0" applyFont="1" applyBorder="1" applyAlignment="1">
      <alignment horizontal="left" vertical="center" wrapText="1"/>
    </xf>
    <xf numFmtId="0" fontId="82" fillId="0" borderId="47" xfId="0" applyFont="1" applyBorder="1" applyAlignment="1">
      <alignment vertical="center" wrapText="1"/>
    </xf>
    <xf numFmtId="0" fontId="82" fillId="0" borderId="48" xfId="0" applyFont="1" applyBorder="1" applyAlignment="1">
      <alignment vertical="center" wrapText="1"/>
    </xf>
    <xf numFmtId="0" fontId="82" fillId="0" borderId="15" xfId="0" applyFont="1" applyBorder="1" applyAlignment="1">
      <alignment vertical="center" wrapText="1"/>
    </xf>
    <xf numFmtId="0" fontId="82" fillId="0" borderId="39" xfId="0" applyFont="1" applyBorder="1" applyAlignment="1">
      <alignment vertical="center" wrapText="1"/>
    </xf>
    <xf numFmtId="0" fontId="82" fillId="0" borderId="45" xfId="0" applyFont="1" applyBorder="1" applyAlignment="1">
      <alignment vertical="center" wrapText="1"/>
    </xf>
    <xf numFmtId="0" fontId="82" fillId="0" borderId="46" xfId="0" applyFont="1" applyBorder="1" applyAlignment="1">
      <alignment vertical="center" wrapText="1"/>
    </xf>
    <xf numFmtId="0" fontId="82" fillId="0" borderId="47" xfId="0" applyFont="1" applyBorder="1" applyAlignment="1">
      <alignment horizontal="left" vertical="center" wrapText="1"/>
    </xf>
    <xf numFmtId="0" fontId="82" fillId="0" borderId="4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110" zoomScaleNormal="110" zoomScalePageLayoutView="0" workbookViewId="0" topLeftCell="A7">
      <selection activeCell="C38" sqref="C38"/>
    </sheetView>
  </sheetViews>
  <sheetFormatPr defaultColWidth="9.140625" defaultRowHeight="15"/>
  <cols>
    <col min="1" max="1" width="54.421875" style="1" bestFit="1" customWidth="1"/>
    <col min="2" max="2" width="4.7109375" style="18" bestFit="1" customWidth="1"/>
    <col min="3" max="3" width="6.7109375" style="17" customWidth="1"/>
    <col min="4" max="4" width="7.140625" style="12" bestFit="1" customWidth="1"/>
    <col min="5" max="5" width="9.28125" style="12" customWidth="1"/>
    <col min="6" max="6" width="8.7109375" style="9" customWidth="1"/>
    <col min="7" max="7" width="4.00390625" style="19" customWidth="1"/>
    <col min="8" max="8" width="15.57421875" style="106" customWidth="1"/>
    <col min="9" max="9" width="9.140625" style="126" customWidth="1"/>
    <col min="10" max="10" width="6.421875" style="126" customWidth="1"/>
    <col min="11" max="16384" width="9.140625" style="1" customWidth="1"/>
  </cols>
  <sheetData>
    <row r="1" spans="1:6" ht="17.25">
      <c r="A1" s="172" t="s">
        <v>33</v>
      </c>
      <c r="B1" s="172"/>
      <c r="C1" s="172"/>
      <c r="D1" s="172"/>
      <c r="E1" s="172"/>
      <c r="F1" s="172"/>
    </row>
    <row r="2" spans="1:6" ht="16.5">
      <c r="A2" s="173" t="s">
        <v>175</v>
      </c>
      <c r="B2" s="173"/>
      <c r="C2" s="173"/>
      <c r="D2" s="173"/>
      <c r="E2" s="173"/>
      <c r="F2" s="173"/>
    </row>
    <row r="3" spans="1:7" ht="17.25" thickBot="1">
      <c r="A3" s="8" t="s">
        <v>9</v>
      </c>
      <c r="B3" s="12"/>
      <c r="F3" s="26"/>
      <c r="G3" s="3"/>
    </row>
    <row r="4" spans="1:7" ht="17.25" thickBot="1">
      <c r="A4" s="22"/>
      <c r="B4" s="12"/>
      <c r="F4" s="26"/>
      <c r="G4" s="3"/>
    </row>
    <row r="5" spans="1:7" ht="17.25" thickBot="1">
      <c r="A5" s="8" t="s">
        <v>13</v>
      </c>
      <c r="B5" s="12"/>
      <c r="F5" s="26"/>
      <c r="G5" s="3"/>
    </row>
    <row r="6" spans="1:7" ht="17.25" thickBot="1">
      <c r="A6" s="22"/>
      <c r="B6" s="12"/>
      <c r="F6" s="26"/>
      <c r="G6" s="3"/>
    </row>
    <row r="7" spans="1:7" ht="17.25" thickBot="1">
      <c r="A7" s="8" t="s">
        <v>14</v>
      </c>
      <c r="B7" s="12"/>
      <c r="F7" s="26"/>
      <c r="G7" s="3"/>
    </row>
    <row r="8" spans="1:7" ht="17.25" thickBot="1">
      <c r="A8" s="22"/>
      <c r="B8" s="12"/>
      <c r="F8" s="26"/>
      <c r="G8" s="3"/>
    </row>
    <row r="9" spans="1:7" ht="17.25" thickBot="1">
      <c r="A9" s="8" t="s">
        <v>15</v>
      </c>
      <c r="B9" s="12"/>
      <c r="F9" s="26"/>
      <c r="G9" s="3"/>
    </row>
    <row r="10" spans="1:7" ht="17.25" thickBot="1">
      <c r="A10" s="22"/>
      <c r="B10" s="12"/>
      <c r="F10" s="26"/>
      <c r="G10" s="3"/>
    </row>
    <row r="11" spans="1:7" ht="16.5">
      <c r="A11" s="8"/>
      <c r="B11" s="12"/>
      <c r="C11" s="89" t="s">
        <v>30</v>
      </c>
      <c r="D11" s="18" t="s">
        <v>11</v>
      </c>
      <c r="E11" s="26"/>
      <c r="F11" s="3"/>
      <c r="G11" s="1"/>
    </row>
    <row r="12" spans="1:7" ht="16.5">
      <c r="A12" s="10" t="s">
        <v>10</v>
      </c>
      <c r="B12" s="30" t="s">
        <v>31</v>
      </c>
      <c r="C12" s="90">
        <v>1</v>
      </c>
      <c r="D12" s="32">
        <v>2021</v>
      </c>
      <c r="E12" s="31"/>
      <c r="F12" s="19"/>
      <c r="G12" s="1"/>
    </row>
    <row r="13" spans="1:7" ht="16.5">
      <c r="A13" s="21" t="s">
        <v>180</v>
      </c>
      <c r="B13" s="30" t="s">
        <v>32</v>
      </c>
      <c r="C13" s="91">
        <v>12</v>
      </c>
      <c r="D13" s="33">
        <v>2023</v>
      </c>
      <c r="E13" s="35"/>
      <c r="F13" s="1"/>
      <c r="G13" s="1"/>
    </row>
    <row r="14" spans="1:7" ht="16.5">
      <c r="A14" s="10" t="s">
        <v>16</v>
      </c>
      <c r="C14" s="174">
        <f>((D13*12+C13)-(D12*12+C12)+1)/(36)</f>
        <v>1</v>
      </c>
      <c r="D14" s="174"/>
      <c r="E14" s="34"/>
      <c r="F14" s="1"/>
      <c r="G14" s="1"/>
    </row>
    <row r="15" spans="1:7" ht="16.5">
      <c r="A15" s="10"/>
      <c r="C15" s="92"/>
      <c r="D15" s="48"/>
      <c r="E15" s="34"/>
      <c r="F15" s="1"/>
      <c r="G15" s="1"/>
    </row>
    <row r="16" spans="1:4" ht="16.5">
      <c r="A16" s="117" t="s">
        <v>39</v>
      </c>
      <c r="D16" s="17"/>
    </row>
    <row r="17" spans="1:5" ht="16.5">
      <c r="A17" s="43" t="str">
        <f>A33</f>
        <v>1. НАУЧНИ РЕЗУЛТАТИ ПРЕЗ ОТЧЕТНИЯ ПЕРИОД</v>
      </c>
      <c r="B17" s="27"/>
      <c r="C17" s="28"/>
      <c r="D17" s="28"/>
      <c r="E17" s="28">
        <f>E33</f>
        <v>0</v>
      </c>
    </row>
    <row r="18" spans="1:5" ht="16.5">
      <c r="A18" s="43" t="str">
        <f>A59</f>
        <v>2. НАУЧЕН КАПАЦИТЕТ И ВЪЗПРОИЗВОДСТВО НА АКАДЕМИЧНАТА ОБЩНОСТ</v>
      </c>
      <c r="B18" s="27"/>
      <c r="C18" s="28"/>
      <c r="D18" s="28"/>
      <c r="E18" s="28">
        <f>E59</f>
        <v>0</v>
      </c>
    </row>
    <row r="19" spans="1:5" ht="16.5">
      <c r="A19" s="43" t="str">
        <f>A63</f>
        <v>3. ОБЩЕСТВЕНО И ИКОНОМИЧЕСКО ВЪЗДЕЙСТВИЕ ПРЕЗ ОТЧЕТНИЯ ПЕРИОД</v>
      </c>
      <c r="B19" s="27"/>
      <c r="C19" s="28"/>
      <c r="D19" s="28"/>
      <c r="E19" s="28">
        <f>E63</f>
        <v>0</v>
      </c>
    </row>
    <row r="20" spans="1:5" ht="16.5">
      <c r="A20" s="117" t="s">
        <v>37</v>
      </c>
      <c r="B20" s="118"/>
      <c r="C20" s="119"/>
      <c r="D20" s="119"/>
      <c r="E20" s="120">
        <f>SUM(E17:E19)</f>
        <v>0</v>
      </c>
    </row>
    <row r="21" spans="1:5" ht="16.5">
      <c r="A21" s="117" t="s">
        <v>38</v>
      </c>
      <c r="B21" s="118"/>
      <c r="C21" s="119"/>
      <c r="D21" s="119"/>
      <c r="E21" s="120">
        <f>E20*0.4</f>
        <v>0</v>
      </c>
    </row>
    <row r="22" spans="1:5" ht="18">
      <c r="A22" s="42"/>
      <c r="B22" s="27"/>
      <c r="C22" s="28"/>
      <c r="D22" s="28"/>
      <c r="E22" s="49"/>
    </row>
    <row r="23" spans="1:5" ht="16.5">
      <c r="A23" s="117" t="str">
        <f>A89</f>
        <v>II. ДОПЪЛНИТЕЛНИ КРИТЕРИИ</v>
      </c>
      <c r="B23" s="27"/>
      <c r="C23" s="28"/>
      <c r="D23" s="28"/>
      <c r="E23" s="28">
        <f>E89</f>
        <v>0</v>
      </c>
    </row>
    <row r="24" spans="1:5" ht="26.25" thickBot="1">
      <c r="A24" s="121" t="s">
        <v>174</v>
      </c>
      <c r="B24" s="122"/>
      <c r="C24" s="123"/>
      <c r="D24" s="123"/>
      <c r="E24" s="124">
        <f>IF(E23&lt;=E20*0.4,E23,E20*0.4)</f>
        <v>0</v>
      </c>
    </row>
    <row r="25" spans="1:5" ht="17.25" thickBot="1">
      <c r="A25" s="117" t="s">
        <v>168</v>
      </c>
      <c r="B25" s="118"/>
      <c r="C25" s="119"/>
      <c r="D25" s="119"/>
      <c r="E25" s="155">
        <f>E20+E24</f>
        <v>0</v>
      </c>
    </row>
    <row r="26" spans="1:5" ht="17.25" thickBot="1">
      <c r="A26" s="117" t="s">
        <v>12</v>
      </c>
      <c r="B26" s="118"/>
      <c r="C26" s="119"/>
      <c r="D26" s="119"/>
      <c r="E26" s="125">
        <f>E25/C14</f>
        <v>0</v>
      </c>
    </row>
    <row r="27" spans="1:5" ht="18">
      <c r="A27" s="50"/>
      <c r="B27" s="27"/>
      <c r="C27" s="29"/>
      <c r="D27" s="29"/>
      <c r="E27" s="49"/>
    </row>
    <row r="28" ht="17.25" thickBot="1">
      <c r="A28" s="2"/>
    </row>
    <row r="29" spans="1:10" ht="26.25" customHeight="1" thickBot="1">
      <c r="A29" s="44" t="s">
        <v>0</v>
      </c>
      <c r="B29" s="45" t="s">
        <v>8</v>
      </c>
      <c r="C29" s="93" t="s">
        <v>6</v>
      </c>
      <c r="D29" s="45" t="s">
        <v>29</v>
      </c>
      <c r="E29" s="45" t="s">
        <v>7</v>
      </c>
      <c r="F29" s="144" t="s">
        <v>2</v>
      </c>
      <c r="H29" s="45" t="s">
        <v>93</v>
      </c>
      <c r="I29" s="157" t="s">
        <v>139</v>
      </c>
      <c r="J29" s="158"/>
    </row>
    <row r="30" spans="1:10" ht="17.25" thickBot="1">
      <c r="A30" s="46"/>
      <c r="B30" s="47"/>
      <c r="C30" s="94" t="s">
        <v>1</v>
      </c>
      <c r="D30" s="47" t="s">
        <v>4</v>
      </c>
      <c r="E30" s="47" t="s">
        <v>3</v>
      </c>
      <c r="F30" s="46"/>
      <c r="H30" s="108"/>
      <c r="I30" s="161"/>
      <c r="J30" s="162"/>
    </row>
    <row r="31" spans="1:6" ht="17.25" thickBot="1">
      <c r="A31" s="73"/>
      <c r="B31" s="73"/>
      <c r="C31" s="95"/>
      <c r="D31" s="73"/>
      <c r="E31" s="73"/>
      <c r="F31" s="73"/>
    </row>
    <row r="32" spans="1:10" s="13" customFormat="1" ht="18" thickBot="1">
      <c r="A32" s="76" t="s">
        <v>39</v>
      </c>
      <c r="B32" s="77"/>
      <c r="C32" s="96"/>
      <c r="D32" s="77"/>
      <c r="E32" s="77"/>
      <c r="F32" s="78"/>
      <c r="G32" s="20"/>
      <c r="H32" s="109"/>
      <c r="I32" s="127"/>
      <c r="J32" s="127"/>
    </row>
    <row r="33" spans="1:10" ht="18.75" thickBot="1">
      <c r="A33" s="36" t="s">
        <v>36</v>
      </c>
      <c r="B33" s="37"/>
      <c r="C33" s="97"/>
      <c r="D33" s="38"/>
      <c r="E33" s="74">
        <f>SUM(E36:E58)</f>
        <v>0</v>
      </c>
      <c r="F33" s="75"/>
      <c r="H33" s="110"/>
      <c r="I33" s="128"/>
      <c r="J33" s="128"/>
    </row>
    <row r="34" spans="1:10" ht="17.25" thickBot="1">
      <c r="A34" s="5" t="s">
        <v>43</v>
      </c>
      <c r="B34" s="23"/>
      <c r="C34" s="98"/>
      <c r="D34" s="7"/>
      <c r="E34" s="7"/>
      <c r="F34" s="66"/>
      <c r="H34" s="111"/>
      <c r="I34" s="85"/>
      <c r="J34" s="85"/>
    </row>
    <row r="35" spans="1:10" ht="81.75" customHeight="1" thickBot="1">
      <c r="A35" s="5" t="s">
        <v>82</v>
      </c>
      <c r="B35" s="23"/>
      <c r="C35" s="84"/>
      <c r="D35" s="23"/>
      <c r="E35" s="7"/>
      <c r="F35" s="143" t="s">
        <v>140</v>
      </c>
      <c r="H35" s="112"/>
      <c r="I35" s="85"/>
      <c r="J35" s="85"/>
    </row>
    <row r="36" spans="1:10" ht="32.25" thickBot="1">
      <c r="A36" s="6" t="s">
        <v>74</v>
      </c>
      <c r="B36" s="24" t="s">
        <v>5</v>
      </c>
      <c r="C36" s="99"/>
      <c r="D36" s="4">
        <v>21</v>
      </c>
      <c r="E36" s="4">
        <f aca="true" t="shared" si="0" ref="E36:E42">C36*D36</f>
        <v>0</v>
      </c>
      <c r="F36" s="15"/>
      <c r="H36" s="107" t="s">
        <v>141</v>
      </c>
      <c r="I36" s="159" t="s">
        <v>130</v>
      </c>
      <c r="J36" s="159"/>
    </row>
    <row r="37" spans="1:10" ht="17.25" thickBot="1">
      <c r="A37" s="6" t="s">
        <v>75</v>
      </c>
      <c r="B37" s="24" t="s">
        <v>5</v>
      </c>
      <c r="C37" s="99"/>
      <c r="D37" s="4">
        <v>17</v>
      </c>
      <c r="E37" s="4">
        <f t="shared" si="0"/>
        <v>0</v>
      </c>
      <c r="F37" s="15"/>
      <c r="H37" s="107" t="s">
        <v>96</v>
      </c>
      <c r="I37" s="159"/>
      <c r="J37" s="159"/>
    </row>
    <row r="38" spans="1:10" ht="17.25" thickBot="1">
      <c r="A38" s="6" t="s">
        <v>76</v>
      </c>
      <c r="B38" s="24" t="s">
        <v>5</v>
      </c>
      <c r="C38" s="99"/>
      <c r="D38" s="4">
        <v>9</v>
      </c>
      <c r="E38" s="4">
        <f t="shared" si="0"/>
        <v>0</v>
      </c>
      <c r="F38" s="15"/>
      <c r="H38" s="107" t="s">
        <v>97</v>
      </c>
      <c r="I38" s="159"/>
      <c r="J38" s="159"/>
    </row>
    <row r="39" spans="1:10" ht="17.25" thickBot="1">
      <c r="A39" s="55" t="s">
        <v>77</v>
      </c>
      <c r="B39" s="24" t="s">
        <v>5</v>
      </c>
      <c r="C39" s="99"/>
      <c r="D39" s="4">
        <v>5</v>
      </c>
      <c r="E39" s="4">
        <f t="shared" si="0"/>
        <v>0</v>
      </c>
      <c r="F39" s="15"/>
      <c r="H39" s="107" t="s">
        <v>98</v>
      </c>
      <c r="I39" s="159"/>
      <c r="J39" s="159"/>
    </row>
    <row r="40" spans="1:10" ht="17.25" thickBot="1">
      <c r="A40" s="6" t="s">
        <v>78</v>
      </c>
      <c r="B40" s="24" t="s">
        <v>5</v>
      </c>
      <c r="C40" s="99"/>
      <c r="D40" s="4">
        <v>3</v>
      </c>
      <c r="E40" s="4">
        <f t="shared" si="0"/>
        <v>0</v>
      </c>
      <c r="F40" s="15"/>
      <c r="H40" s="107" t="s">
        <v>99</v>
      </c>
      <c r="I40" s="159"/>
      <c r="J40" s="159"/>
    </row>
    <row r="41" spans="1:10" ht="32.25" thickBot="1">
      <c r="A41" s="6" t="s">
        <v>185</v>
      </c>
      <c r="B41" s="24" t="s">
        <v>5</v>
      </c>
      <c r="C41" s="99"/>
      <c r="D41" s="4">
        <v>2</v>
      </c>
      <c r="E41" s="4">
        <f t="shared" si="0"/>
        <v>0</v>
      </c>
      <c r="F41" s="15"/>
      <c r="H41" s="107" t="s">
        <v>100</v>
      </c>
      <c r="I41" s="159"/>
      <c r="J41" s="159"/>
    </row>
    <row r="42" spans="1:10" ht="17.25" thickBot="1">
      <c r="A42" s="6" t="s">
        <v>153</v>
      </c>
      <c r="B42" s="24" t="s">
        <v>5</v>
      </c>
      <c r="C42" s="99"/>
      <c r="D42" s="4">
        <v>1</v>
      </c>
      <c r="E42" s="4">
        <f t="shared" si="0"/>
        <v>0</v>
      </c>
      <c r="F42" s="56"/>
      <c r="H42" s="107" t="s">
        <v>101</v>
      </c>
      <c r="I42" s="159"/>
      <c r="J42" s="159"/>
    </row>
    <row r="43" spans="1:10" ht="79.5" thickBot="1">
      <c r="A43" s="5" t="s">
        <v>157</v>
      </c>
      <c r="B43" s="23"/>
      <c r="C43" s="98"/>
      <c r="D43" s="7"/>
      <c r="E43" s="7"/>
      <c r="F43" s="65"/>
      <c r="H43" s="111"/>
      <c r="I43" s="129"/>
      <c r="J43" s="129"/>
    </row>
    <row r="44" spans="1:10" ht="45.75" customHeight="1" thickBot="1">
      <c r="A44" s="6" t="s">
        <v>79</v>
      </c>
      <c r="B44" s="24" t="s">
        <v>5</v>
      </c>
      <c r="C44" s="99"/>
      <c r="D44" s="4">
        <v>0.4</v>
      </c>
      <c r="E44" s="4">
        <f>C44*D44</f>
        <v>0</v>
      </c>
      <c r="F44" s="57"/>
      <c r="H44" s="107" t="s">
        <v>176</v>
      </c>
      <c r="I44" s="159" t="s">
        <v>130</v>
      </c>
      <c r="J44" s="159"/>
    </row>
    <row r="45" spans="1:10" ht="25.5" customHeight="1" thickBot="1">
      <c r="A45" s="6" t="s">
        <v>80</v>
      </c>
      <c r="B45" s="24" t="s">
        <v>5</v>
      </c>
      <c r="C45" s="99"/>
      <c r="D45" s="4">
        <v>0.6</v>
      </c>
      <c r="E45" s="4">
        <f>C45*D45</f>
        <v>0</v>
      </c>
      <c r="F45" s="15"/>
      <c r="H45" s="107" t="s">
        <v>177</v>
      </c>
      <c r="I45" s="159"/>
      <c r="J45" s="159"/>
    </row>
    <row r="46" spans="1:10" ht="17.25" thickBot="1">
      <c r="A46" s="55" t="s">
        <v>81</v>
      </c>
      <c r="B46" s="24" t="s">
        <v>5</v>
      </c>
      <c r="C46" s="99"/>
      <c r="D46" s="63">
        <v>0.2</v>
      </c>
      <c r="E46" s="63">
        <f>C46*D46</f>
        <v>0</v>
      </c>
      <c r="F46" s="56"/>
      <c r="H46" s="107" t="s">
        <v>181</v>
      </c>
      <c r="I46" s="159"/>
      <c r="J46" s="159"/>
    </row>
    <row r="47" spans="1:10" ht="55.5" customHeight="1" thickBot="1">
      <c r="A47" s="55" t="s">
        <v>154</v>
      </c>
      <c r="B47" s="24" t="s">
        <v>5</v>
      </c>
      <c r="C47" s="99"/>
      <c r="D47" s="80">
        <v>0.8</v>
      </c>
      <c r="E47" s="80">
        <f>C47*D47</f>
        <v>0</v>
      </c>
      <c r="F47" s="72"/>
      <c r="H47" s="154"/>
      <c r="I47" s="187" t="s">
        <v>130</v>
      </c>
      <c r="J47" s="188"/>
    </row>
    <row r="48" spans="1:10" ht="17.25" thickBot="1">
      <c r="A48" s="83" t="s">
        <v>84</v>
      </c>
      <c r="B48" s="23"/>
      <c r="C48" s="84"/>
      <c r="D48" s="23"/>
      <c r="E48" s="23"/>
      <c r="F48" s="65"/>
      <c r="H48" s="111"/>
      <c r="I48" s="129"/>
      <c r="J48" s="129"/>
    </row>
    <row r="49" spans="1:10" ht="32.25" thickBot="1">
      <c r="A49" s="6" t="s">
        <v>85</v>
      </c>
      <c r="B49" s="24" t="s">
        <v>5</v>
      </c>
      <c r="C49" s="99"/>
      <c r="D49" s="4">
        <v>14</v>
      </c>
      <c r="E49" s="4">
        <f>C49*D49</f>
        <v>0</v>
      </c>
      <c r="F49" s="57"/>
      <c r="H49" s="107" t="s">
        <v>102</v>
      </c>
      <c r="I49" s="159" t="s">
        <v>130</v>
      </c>
      <c r="J49" s="159"/>
    </row>
    <row r="50" spans="1:10" ht="17.25" thickBot="1">
      <c r="A50" s="6" t="s">
        <v>86</v>
      </c>
      <c r="B50" s="24" t="s">
        <v>5</v>
      </c>
      <c r="C50" s="99"/>
      <c r="D50" s="4">
        <v>11</v>
      </c>
      <c r="E50" s="4">
        <f>C50*D50</f>
        <v>0</v>
      </c>
      <c r="F50" s="56"/>
      <c r="H50" s="113" t="s">
        <v>142</v>
      </c>
      <c r="I50" s="159"/>
      <c r="J50" s="159"/>
    </row>
    <row r="51" spans="1:10" ht="17.25" thickBot="1">
      <c r="A51" s="6" t="s">
        <v>83</v>
      </c>
      <c r="B51" s="24" t="s">
        <v>5</v>
      </c>
      <c r="C51" s="99"/>
      <c r="D51" s="4">
        <v>8</v>
      </c>
      <c r="E51" s="4">
        <f>C51*D51</f>
        <v>0</v>
      </c>
      <c r="F51" s="56"/>
      <c r="H51" s="114" t="s">
        <v>182</v>
      </c>
      <c r="I51" s="159"/>
      <c r="J51" s="159"/>
    </row>
    <row r="52" spans="1:10" ht="32.25" thickBot="1">
      <c r="A52" s="5" t="s">
        <v>87</v>
      </c>
      <c r="B52" s="23"/>
      <c r="C52" s="98"/>
      <c r="D52" s="7"/>
      <c r="E52" s="7"/>
      <c r="F52" s="66"/>
      <c r="H52" s="112"/>
      <c r="I52" s="85"/>
      <c r="J52" s="85"/>
    </row>
    <row r="53" spans="1:10" ht="17.25" thickBot="1">
      <c r="A53" s="6" t="s">
        <v>88</v>
      </c>
      <c r="B53" s="24" t="s">
        <v>5</v>
      </c>
      <c r="C53" s="99"/>
      <c r="D53" s="4">
        <v>4</v>
      </c>
      <c r="E53" s="14">
        <f>C53*D53</f>
        <v>0</v>
      </c>
      <c r="F53" s="57"/>
      <c r="H53" s="114" t="s">
        <v>103</v>
      </c>
      <c r="I53" s="159" t="s">
        <v>131</v>
      </c>
      <c r="J53" s="159"/>
    </row>
    <row r="54" spans="1:10" ht="32.25" thickBot="1">
      <c r="A54" s="6" t="s">
        <v>89</v>
      </c>
      <c r="B54" s="24" t="s">
        <v>5</v>
      </c>
      <c r="C54" s="99"/>
      <c r="D54" s="4">
        <v>8</v>
      </c>
      <c r="E54" s="14">
        <f>C54*D54</f>
        <v>0</v>
      </c>
      <c r="F54" s="56"/>
      <c r="H54" s="114" t="s">
        <v>104</v>
      </c>
      <c r="I54" s="159"/>
      <c r="J54" s="159"/>
    </row>
    <row r="55" spans="1:10" ht="17.25" thickBot="1">
      <c r="A55" s="5" t="s">
        <v>44</v>
      </c>
      <c r="B55" s="23"/>
      <c r="C55" s="98"/>
      <c r="D55" s="7"/>
      <c r="E55" s="7"/>
      <c r="F55" s="66"/>
      <c r="H55" s="112"/>
      <c r="I55" s="85"/>
      <c r="J55" s="85"/>
    </row>
    <row r="56" spans="1:10" ht="32.25" thickBot="1">
      <c r="A56" s="6" t="s">
        <v>90</v>
      </c>
      <c r="B56" s="24" t="s">
        <v>5</v>
      </c>
      <c r="C56" s="99"/>
      <c r="D56" s="4">
        <v>0.4</v>
      </c>
      <c r="E56" s="14">
        <f>C56*D56</f>
        <v>0</v>
      </c>
      <c r="F56" s="57" t="s">
        <v>151</v>
      </c>
      <c r="G56" s="147"/>
      <c r="H56" s="107" t="s">
        <v>105</v>
      </c>
      <c r="I56" s="159" t="s">
        <v>130</v>
      </c>
      <c r="J56" s="159"/>
    </row>
    <row r="57" spans="1:10" ht="32.25" thickBot="1">
      <c r="A57" s="6" t="s">
        <v>91</v>
      </c>
      <c r="B57" s="24" t="s">
        <v>5</v>
      </c>
      <c r="C57" s="99"/>
      <c r="D57" s="4">
        <v>0.2</v>
      </c>
      <c r="E57" s="14">
        <f>C57*D57</f>
        <v>0</v>
      </c>
      <c r="F57" s="15" t="s">
        <v>50</v>
      </c>
      <c r="H57" s="107" t="s">
        <v>183</v>
      </c>
      <c r="I57" s="159"/>
      <c r="J57" s="159"/>
    </row>
    <row r="58" spans="1:10" ht="27.75" thickBot="1">
      <c r="A58" s="6" t="s">
        <v>92</v>
      </c>
      <c r="B58" s="87" t="s">
        <v>45</v>
      </c>
      <c r="C58" s="100"/>
      <c r="D58" s="63">
        <v>0.1</v>
      </c>
      <c r="E58" s="70">
        <f>C58*D58</f>
        <v>0</v>
      </c>
      <c r="F58" s="56" t="s">
        <v>51</v>
      </c>
      <c r="H58" s="114" t="s">
        <v>179</v>
      </c>
      <c r="I58" s="159"/>
      <c r="J58" s="159"/>
    </row>
    <row r="59" spans="1:10" s="11" customFormat="1" ht="54.75" thickBot="1">
      <c r="A59" s="59" t="s">
        <v>34</v>
      </c>
      <c r="B59" s="88"/>
      <c r="C59" s="101"/>
      <c r="D59" s="86"/>
      <c r="E59" s="51">
        <f>SUM(E60:E62)</f>
        <v>0</v>
      </c>
      <c r="F59" s="69"/>
      <c r="G59" s="19"/>
      <c r="H59" s="115"/>
      <c r="I59" s="130"/>
      <c r="J59" s="130"/>
    </row>
    <row r="60" spans="1:10" ht="48" thickBot="1">
      <c r="A60" s="5" t="s">
        <v>53</v>
      </c>
      <c r="B60" s="24" t="s">
        <v>5</v>
      </c>
      <c r="C60" s="99"/>
      <c r="D60" s="4">
        <v>20</v>
      </c>
      <c r="E60" s="4">
        <f>C60*D60</f>
        <v>0</v>
      </c>
      <c r="F60" s="57" t="s">
        <v>150</v>
      </c>
      <c r="H60" s="107" t="s">
        <v>106</v>
      </c>
      <c r="I60" s="159" t="s">
        <v>135</v>
      </c>
      <c r="J60" s="159"/>
    </row>
    <row r="61" spans="1:10" ht="32.25" thickBot="1">
      <c r="A61" s="5" t="s">
        <v>54</v>
      </c>
      <c r="B61" s="24" t="s">
        <v>5</v>
      </c>
      <c r="C61" s="99"/>
      <c r="D61" s="4">
        <v>20</v>
      </c>
      <c r="E61" s="14">
        <f>C61*D61</f>
        <v>0</v>
      </c>
      <c r="F61" s="15"/>
      <c r="H61" s="114" t="s">
        <v>120</v>
      </c>
      <c r="I61" s="159" t="s">
        <v>132</v>
      </c>
      <c r="J61" s="159"/>
    </row>
    <row r="62" spans="1:10" ht="32.25" thickBot="1">
      <c r="A62" s="5" t="s">
        <v>55</v>
      </c>
      <c r="B62" s="24" t="s">
        <v>5</v>
      </c>
      <c r="C62" s="99"/>
      <c r="D62" s="4">
        <v>50</v>
      </c>
      <c r="E62" s="14">
        <f>C62*D62</f>
        <v>0</v>
      </c>
      <c r="F62" s="56"/>
      <c r="H62" s="114" t="s">
        <v>107</v>
      </c>
      <c r="I62" s="159"/>
      <c r="J62" s="159"/>
    </row>
    <row r="63" spans="1:10" s="11" customFormat="1" ht="37.5" thickBot="1" thickTop="1">
      <c r="A63" s="40" t="s">
        <v>35</v>
      </c>
      <c r="B63" s="37"/>
      <c r="C63" s="102"/>
      <c r="D63" s="41"/>
      <c r="E63" s="39">
        <f>SUM(E64:E87)</f>
        <v>0</v>
      </c>
      <c r="F63" s="69"/>
      <c r="G63" s="19"/>
      <c r="H63" s="115"/>
      <c r="I63" s="130"/>
      <c r="J63" s="130"/>
    </row>
    <row r="64" spans="1:10" ht="54.75" customHeight="1" thickBot="1">
      <c r="A64" s="5" t="s">
        <v>56</v>
      </c>
      <c r="B64" s="146" t="s">
        <v>73</v>
      </c>
      <c r="C64" s="99"/>
      <c r="D64" s="82">
        <v>0.3</v>
      </c>
      <c r="E64" s="14">
        <f>C64*D64</f>
        <v>0</v>
      </c>
      <c r="F64" s="134"/>
      <c r="G64" s="145"/>
      <c r="H64" s="132" t="s">
        <v>127</v>
      </c>
      <c r="I64" s="170" t="s">
        <v>121</v>
      </c>
      <c r="J64" s="170"/>
    </row>
    <row r="65" spans="1:10" ht="67.5" customHeight="1" thickBot="1">
      <c r="A65" s="5" t="s">
        <v>57</v>
      </c>
      <c r="B65" s="146" t="s">
        <v>73</v>
      </c>
      <c r="C65" s="99"/>
      <c r="D65" s="82">
        <v>0.2</v>
      </c>
      <c r="E65" s="14">
        <f aca="true" t="shared" si="1" ref="E65:E70">C65*D65</f>
        <v>0</v>
      </c>
      <c r="F65" s="135"/>
      <c r="G65" s="145"/>
      <c r="H65" s="132" t="s">
        <v>126</v>
      </c>
      <c r="I65" s="170"/>
      <c r="J65" s="170"/>
    </row>
    <row r="66" spans="1:10" ht="32.25" thickBot="1">
      <c r="A66" s="5" t="s">
        <v>58</v>
      </c>
      <c r="B66" s="146" t="s">
        <v>73</v>
      </c>
      <c r="C66" s="99"/>
      <c r="D66" s="82">
        <v>0.1</v>
      </c>
      <c r="E66" s="14">
        <f t="shared" si="1"/>
        <v>0</v>
      </c>
      <c r="F66" s="135"/>
      <c r="G66" s="145"/>
      <c r="H66" s="132" t="s">
        <v>125</v>
      </c>
      <c r="I66" s="170"/>
      <c r="J66" s="170"/>
    </row>
    <row r="67" spans="1:11" ht="48" thickBot="1">
      <c r="A67" s="5" t="s">
        <v>59</v>
      </c>
      <c r="B67" s="24" t="s">
        <v>5</v>
      </c>
      <c r="C67" s="99"/>
      <c r="D67" s="4">
        <v>2.5</v>
      </c>
      <c r="E67" s="14">
        <f t="shared" si="1"/>
        <v>0</v>
      </c>
      <c r="F67" s="64" t="s">
        <v>169</v>
      </c>
      <c r="G67" s="148"/>
      <c r="H67" s="132" t="s">
        <v>124</v>
      </c>
      <c r="I67" s="170"/>
      <c r="J67" s="170"/>
      <c r="K67" s="105"/>
    </row>
    <row r="68" spans="1:10" ht="78.75" customHeight="1" thickBot="1">
      <c r="A68" s="5" t="s">
        <v>60</v>
      </c>
      <c r="B68" s="24" t="s">
        <v>5</v>
      </c>
      <c r="C68" s="99"/>
      <c r="D68" s="4">
        <v>2</v>
      </c>
      <c r="E68" s="14">
        <f t="shared" si="1"/>
        <v>0</v>
      </c>
      <c r="F68" s="149" t="s">
        <v>149</v>
      </c>
      <c r="H68" s="114" t="s">
        <v>108</v>
      </c>
      <c r="I68" s="163" t="s">
        <v>122</v>
      </c>
      <c r="J68" s="164"/>
    </row>
    <row r="69" spans="1:10" ht="17.25" customHeight="1" thickBot="1">
      <c r="A69" s="136" t="s">
        <v>61</v>
      </c>
      <c r="B69" s="65"/>
      <c r="C69" s="65"/>
      <c r="D69" s="65"/>
      <c r="E69" s="65"/>
      <c r="F69" s="65"/>
      <c r="H69" s="65"/>
      <c r="I69" s="65"/>
      <c r="J69" s="65"/>
    </row>
    <row r="70" spans="1:10" ht="40.5" customHeight="1" thickBot="1">
      <c r="A70" s="140" t="s">
        <v>155</v>
      </c>
      <c r="B70" s="24" t="s">
        <v>5</v>
      </c>
      <c r="C70" s="99"/>
      <c r="D70" s="4">
        <v>5</v>
      </c>
      <c r="E70" s="14">
        <f t="shared" si="1"/>
        <v>0</v>
      </c>
      <c r="F70" s="15"/>
      <c r="H70" s="114" t="s">
        <v>170</v>
      </c>
      <c r="I70" s="165" t="s">
        <v>123</v>
      </c>
      <c r="J70" s="166"/>
    </row>
    <row r="71" spans="1:10" ht="32.25" thickBot="1">
      <c r="A71" s="140" t="s">
        <v>156</v>
      </c>
      <c r="B71" s="24" t="s">
        <v>5</v>
      </c>
      <c r="C71" s="99"/>
      <c r="D71" s="4">
        <v>2</v>
      </c>
      <c r="E71" s="14">
        <f>C71*D71</f>
        <v>0</v>
      </c>
      <c r="F71" s="15"/>
      <c r="H71" s="114" t="s">
        <v>171</v>
      </c>
      <c r="I71" s="165"/>
      <c r="J71" s="166"/>
    </row>
    <row r="72" spans="1:10" ht="40.5" customHeight="1" thickBot="1">
      <c r="A72" s="136" t="s">
        <v>62</v>
      </c>
      <c r="B72" s="65"/>
      <c r="C72" s="65"/>
      <c r="D72" s="65"/>
      <c r="E72" s="65"/>
      <c r="F72" s="65"/>
      <c r="H72" s="114"/>
      <c r="I72" s="165"/>
      <c r="J72" s="166"/>
    </row>
    <row r="73" spans="1:10" ht="48" thickBot="1">
      <c r="A73" s="140" t="s">
        <v>144</v>
      </c>
      <c r="B73" s="24" t="s">
        <v>5</v>
      </c>
      <c r="C73" s="99"/>
      <c r="D73" s="63">
        <v>2.5</v>
      </c>
      <c r="E73" s="70">
        <f>C73*D73</f>
        <v>0</v>
      </c>
      <c r="F73" s="56"/>
      <c r="H73" s="114" t="s">
        <v>172</v>
      </c>
      <c r="I73" s="165"/>
      <c r="J73" s="166"/>
    </row>
    <row r="74" spans="1:10" ht="40.5" customHeight="1" thickBot="1">
      <c r="A74" s="140" t="s">
        <v>145</v>
      </c>
      <c r="B74" s="24" t="s">
        <v>5</v>
      </c>
      <c r="C74" s="99"/>
      <c r="D74" s="80">
        <v>1</v>
      </c>
      <c r="E74" s="141">
        <f>C74*D74</f>
        <v>0</v>
      </c>
      <c r="F74" s="56"/>
      <c r="H74" s="114" t="s">
        <v>173</v>
      </c>
      <c r="I74" s="167"/>
      <c r="J74" s="168"/>
    </row>
    <row r="75" spans="1:10" ht="41.25" thickBot="1">
      <c r="A75" s="136" t="s">
        <v>63</v>
      </c>
      <c r="B75" s="23"/>
      <c r="C75" s="84"/>
      <c r="D75" s="23"/>
      <c r="E75" s="65"/>
      <c r="F75" s="68" t="s">
        <v>146</v>
      </c>
      <c r="H75" s="112"/>
      <c r="I75" s="65"/>
      <c r="J75" s="65"/>
    </row>
    <row r="76" spans="1:10" ht="28.5" customHeight="1" thickBot="1">
      <c r="A76" s="137" t="s">
        <v>64</v>
      </c>
      <c r="B76" s="24" t="s">
        <v>5</v>
      </c>
      <c r="C76" s="99"/>
      <c r="D76" s="4">
        <v>2</v>
      </c>
      <c r="E76" s="4">
        <f aca="true" t="shared" si="2" ref="E76:E87">C76*D76</f>
        <v>0</v>
      </c>
      <c r="F76" s="138"/>
      <c r="H76" s="107" t="s">
        <v>109</v>
      </c>
      <c r="I76" s="181" t="s">
        <v>129</v>
      </c>
      <c r="J76" s="182"/>
    </row>
    <row r="77" spans="1:10" ht="17.25" thickBot="1">
      <c r="A77" s="137" t="s">
        <v>65</v>
      </c>
      <c r="B77" s="24" t="s">
        <v>5</v>
      </c>
      <c r="C77" s="99"/>
      <c r="D77" s="4">
        <v>1</v>
      </c>
      <c r="E77" s="14">
        <f t="shared" si="2"/>
        <v>0</v>
      </c>
      <c r="F77" s="139"/>
      <c r="H77" s="107" t="s">
        <v>110</v>
      </c>
      <c r="I77" s="183"/>
      <c r="J77" s="184"/>
    </row>
    <row r="78" spans="1:10" ht="31.5" customHeight="1" thickBot="1">
      <c r="A78" s="137" t="s">
        <v>66</v>
      </c>
      <c r="B78" s="24" t="s">
        <v>5</v>
      </c>
      <c r="C78" s="99"/>
      <c r="D78" s="4">
        <v>0.8</v>
      </c>
      <c r="E78" s="14">
        <f t="shared" si="2"/>
        <v>0</v>
      </c>
      <c r="F78" s="142"/>
      <c r="H78" s="107" t="s">
        <v>111</v>
      </c>
      <c r="I78" s="185"/>
      <c r="J78" s="186"/>
    </row>
    <row r="79" spans="1:10" ht="36.75" customHeight="1" thickBot="1">
      <c r="A79" s="136" t="s">
        <v>67</v>
      </c>
      <c r="B79" s="23"/>
      <c r="C79" s="23"/>
      <c r="D79" s="23"/>
      <c r="E79" s="23"/>
      <c r="F79" s="65"/>
      <c r="H79" s="65"/>
      <c r="I79" s="65"/>
      <c r="J79" s="65"/>
    </row>
    <row r="80" spans="1:10" ht="39" customHeight="1" thickBot="1">
      <c r="A80" s="137" t="s">
        <v>147</v>
      </c>
      <c r="B80" s="24" t="s">
        <v>5</v>
      </c>
      <c r="C80" s="99"/>
      <c r="D80" s="4">
        <v>10</v>
      </c>
      <c r="E80" s="14">
        <f>C80*D80</f>
        <v>0</v>
      </c>
      <c r="F80" s="138"/>
      <c r="H80" s="156" t="s">
        <v>184</v>
      </c>
      <c r="I80" s="177" t="s">
        <v>133</v>
      </c>
      <c r="J80" s="178"/>
    </row>
    <row r="81" spans="1:10" ht="42" customHeight="1" thickBot="1">
      <c r="A81" s="137" t="s">
        <v>158</v>
      </c>
      <c r="B81" s="24" t="s">
        <v>5</v>
      </c>
      <c r="C81" s="99"/>
      <c r="D81" s="4">
        <v>2</v>
      </c>
      <c r="E81" s="14">
        <f>C81*D81</f>
        <v>0</v>
      </c>
      <c r="F81" s="139"/>
      <c r="H81" s="156" t="s">
        <v>184</v>
      </c>
      <c r="I81" s="179"/>
      <c r="J81" s="180"/>
    </row>
    <row r="82" spans="1:10" ht="54.75" thickBot="1">
      <c r="A82" s="5" t="s">
        <v>46</v>
      </c>
      <c r="B82" s="24" t="s">
        <v>5</v>
      </c>
      <c r="C82" s="99"/>
      <c r="D82" s="4">
        <v>5</v>
      </c>
      <c r="E82" s="14">
        <f t="shared" si="2"/>
        <v>0</v>
      </c>
      <c r="F82" s="149" t="s">
        <v>148</v>
      </c>
      <c r="H82" s="107" t="s">
        <v>112</v>
      </c>
      <c r="I82" s="181" t="s">
        <v>122</v>
      </c>
      <c r="J82" s="182"/>
    </row>
    <row r="83" spans="1:10" ht="54.75" thickBot="1">
      <c r="A83" s="5" t="s">
        <v>68</v>
      </c>
      <c r="B83" s="24" t="s">
        <v>5</v>
      </c>
      <c r="C83" s="99"/>
      <c r="D83" s="4">
        <v>2</v>
      </c>
      <c r="E83" s="14">
        <f t="shared" si="2"/>
        <v>0</v>
      </c>
      <c r="F83" s="149" t="s">
        <v>148</v>
      </c>
      <c r="H83" s="107" t="s">
        <v>113</v>
      </c>
      <c r="I83" s="183"/>
      <c r="J83" s="184"/>
    </row>
    <row r="84" spans="1:10" ht="54.75" thickBot="1">
      <c r="A84" s="5" t="s">
        <v>69</v>
      </c>
      <c r="B84" s="24" t="s">
        <v>5</v>
      </c>
      <c r="C84" s="99"/>
      <c r="D84" s="4">
        <v>1</v>
      </c>
      <c r="E84" s="14">
        <f t="shared" si="2"/>
        <v>0</v>
      </c>
      <c r="F84" s="149" t="s">
        <v>148</v>
      </c>
      <c r="H84" s="107" t="s">
        <v>114</v>
      </c>
      <c r="I84" s="185"/>
      <c r="J84" s="186"/>
    </row>
    <row r="85" spans="1:10" ht="54.75" customHeight="1" thickBot="1">
      <c r="A85" s="5" t="s">
        <v>70</v>
      </c>
      <c r="B85" s="24" t="s">
        <v>5</v>
      </c>
      <c r="C85" s="99"/>
      <c r="D85" s="4">
        <v>10</v>
      </c>
      <c r="E85" s="14">
        <f t="shared" si="2"/>
        <v>0</v>
      </c>
      <c r="F85" s="139" t="s">
        <v>47</v>
      </c>
      <c r="H85" s="114" t="s">
        <v>115</v>
      </c>
      <c r="I85" s="159" t="s">
        <v>128</v>
      </c>
      <c r="J85" s="159"/>
    </row>
    <row r="86" spans="1:10" ht="72" customHeight="1" thickBot="1">
      <c r="A86" s="5" t="s">
        <v>71</v>
      </c>
      <c r="B86" s="24" t="s">
        <v>5</v>
      </c>
      <c r="C86" s="99"/>
      <c r="D86" s="4">
        <v>5</v>
      </c>
      <c r="E86" s="14">
        <f t="shared" si="2"/>
        <v>0</v>
      </c>
      <c r="F86" s="15" t="s">
        <v>48</v>
      </c>
      <c r="H86" s="114" t="s">
        <v>116</v>
      </c>
      <c r="I86" s="159" t="s">
        <v>136</v>
      </c>
      <c r="J86" s="159"/>
    </row>
    <row r="87" spans="1:10" ht="60.75" customHeight="1" thickBot="1">
      <c r="A87" s="5" t="s">
        <v>72</v>
      </c>
      <c r="B87" s="24" t="s">
        <v>5</v>
      </c>
      <c r="C87" s="99"/>
      <c r="D87" s="4">
        <v>1</v>
      </c>
      <c r="E87" s="14">
        <f t="shared" si="2"/>
        <v>0</v>
      </c>
      <c r="F87" s="15" t="s">
        <v>49</v>
      </c>
      <c r="H87" s="107" t="s">
        <v>117</v>
      </c>
      <c r="I87" s="163" t="s">
        <v>134</v>
      </c>
      <c r="J87" s="164"/>
    </row>
    <row r="88" spans="1:8" ht="14.25" customHeight="1" thickBot="1">
      <c r="A88" s="58"/>
      <c r="B88" s="1"/>
      <c r="C88" s="103"/>
      <c r="D88" s="1"/>
      <c r="E88" s="1"/>
      <c r="F88" s="1"/>
      <c r="H88" s="116"/>
    </row>
    <row r="89" spans="1:10" ht="18.75" thickBot="1">
      <c r="A89" s="59" t="s">
        <v>159</v>
      </c>
      <c r="B89" s="60"/>
      <c r="C89" s="104"/>
      <c r="D89" s="61"/>
      <c r="E89" s="62">
        <f>SUM(E90:E97)</f>
        <v>0</v>
      </c>
      <c r="F89" s="67"/>
      <c r="H89" s="153"/>
      <c r="I89" s="130"/>
      <c r="J89" s="130"/>
    </row>
    <row r="90" spans="1:10" ht="55.5" customHeight="1" thickBot="1">
      <c r="A90" s="16" t="s">
        <v>160</v>
      </c>
      <c r="B90" s="24" t="s">
        <v>5</v>
      </c>
      <c r="C90" s="99"/>
      <c r="D90" s="82">
        <v>2.5</v>
      </c>
      <c r="E90" s="14">
        <f>C90*D90</f>
        <v>0</v>
      </c>
      <c r="F90" s="68" t="s">
        <v>143</v>
      </c>
      <c r="H90" s="151"/>
      <c r="I90" s="152"/>
      <c r="J90" s="152"/>
    </row>
    <row r="91" spans="1:10" ht="48" customHeight="1" thickBot="1">
      <c r="A91" s="16" t="s">
        <v>161</v>
      </c>
      <c r="B91" s="25" t="s">
        <v>5</v>
      </c>
      <c r="C91" s="99"/>
      <c r="D91" s="82">
        <v>1</v>
      </c>
      <c r="E91" s="4">
        <f>C91*D91</f>
        <v>0</v>
      </c>
      <c r="F91" s="71"/>
      <c r="H91" s="114" t="s">
        <v>118</v>
      </c>
      <c r="I91" s="160" t="s">
        <v>137</v>
      </c>
      <c r="J91" s="160"/>
    </row>
    <row r="92" spans="1:10" ht="65.25" customHeight="1" thickBot="1">
      <c r="A92" s="16" t="s">
        <v>162</v>
      </c>
      <c r="B92" s="25" t="s">
        <v>5</v>
      </c>
      <c r="C92" s="99"/>
      <c r="D92" s="82">
        <v>2.5</v>
      </c>
      <c r="E92" s="4">
        <f>C92*D92</f>
        <v>0</v>
      </c>
      <c r="F92" s="133" t="s">
        <v>152</v>
      </c>
      <c r="H92" s="150" t="s">
        <v>119</v>
      </c>
      <c r="I92" s="169" t="s">
        <v>138</v>
      </c>
      <c r="J92" s="169"/>
    </row>
    <row r="93" spans="1:10" ht="52.5" customHeight="1" thickBot="1">
      <c r="A93" s="5" t="s">
        <v>164</v>
      </c>
      <c r="B93" s="23"/>
      <c r="C93" s="98"/>
      <c r="D93" s="7"/>
      <c r="E93" s="81"/>
      <c r="F93" s="79" t="s">
        <v>95</v>
      </c>
      <c r="H93" s="111"/>
      <c r="I93" s="129"/>
      <c r="J93" s="129"/>
    </row>
    <row r="94" spans="1:10" ht="63.75" thickBot="1">
      <c r="A94" s="6" t="s">
        <v>163</v>
      </c>
      <c r="B94" s="24" t="s">
        <v>11</v>
      </c>
      <c r="C94" s="99"/>
      <c r="D94" s="82">
        <v>2</v>
      </c>
      <c r="E94" s="80">
        <f>C94*D94</f>
        <v>0</v>
      </c>
      <c r="F94" s="71"/>
      <c r="H94" s="107"/>
      <c r="I94" s="131"/>
      <c r="J94" s="131"/>
    </row>
    <row r="95" spans="1:10" ht="48" thickBot="1">
      <c r="A95" s="6" t="s">
        <v>165</v>
      </c>
      <c r="B95" s="24" t="s">
        <v>11</v>
      </c>
      <c r="C95" s="99"/>
      <c r="D95" s="82">
        <v>1</v>
      </c>
      <c r="E95" s="80">
        <f>C95*D95</f>
        <v>0</v>
      </c>
      <c r="F95" s="71"/>
      <c r="H95" s="107"/>
      <c r="I95" s="131"/>
      <c r="J95" s="131"/>
    </row>
    <row r="96" spans="1:10" ht="32.25" thickBot="1">
      <c r="A96" s="6" t="s">
        <v>166</v>
      </c>
      <c r="B96" s="24" t="s">
        <v>11</v>
      </c>
      <c r="C96" s="99"/>
      <c r="D96" s="82">
        <v>0.5</v>
      </c>
      <c r="E96" s="4">
        <f>C96*D96</f>
        <v>0</v>
      </c>
      <c r="F96" s="71"/>
      <c r="H96" s="107"/>
      <c r="I96" s="131"/>
      <c r="J96" s="131"/>
    </row>
    <row r="97" spans="1:10" ht="48" thickBot="1">
      <c r="A97" s="6" t="s">
        <v>167</v>
      </c>
      <c r="B97" s="24" t="s">
        <v>5</v>
      </c>
      <c r="C97" s="99"/>
      <c r="D97" s="82">
        <v>0.3</v>
      </c>
      <c r="E97" s="4">
        <f>C97*D97</f>
        <v>0</v>
      </c>
      <c r="F97" s="79" t="s">
        <v>94</v>
      </c>
      <c r="H97" s="107"/>
      <c r="I97" s="131"/>
      <c r="J97" s="131"/>
    </row>
    <row r="98" spans="1:6" ht="54.75" customHeight="1">
      <c r="A98" s="19"/>
      <c r="B98" s="1"/>
      <c r="C98" s="103"/>
      <c r="D98" s="1"/>
      <c r="E98" s="1"/>
      <c r="F98" s="1"/>
    </row>
    <row r="99" spans="1:5" ht="32.25" customHeight="1">
      <c r="A99" s="52" t="s">
        <v>40</v>
      </c>
      <c r="B99" s="175" t="s">
        <v>41</v>
      </c>
      <c r="C99" s="175"/>
      <c r="D99" s="54"/>
      <c r="E99" s="54"/>
    </row>
    <row r="100" spans="1:5" ht="32.25" customHeight="1">
      <c r="A100" s="53"/>
      <c r="D100" s="176" t="s">
        <v>42</v>
      </c>
      <c r="E100" s="176"/>
    </row>
    <row r="101" spans="1:5" ht="16.5">
      <c r="A101" s="2"/>
      <c r="D101" s="54"/>
      <c r="E101" s="54"/>
    </row>
    <row r="102" spans="1:5" ht="45.75" customHeight="1">
      <c r="A102" s="2"/>
      <c r="D102" s="54"/>
      <c r="E102" s="54"/>
    </row>
    <row r="103" spans="1:5" ht="16.5">
      <c r="A103" s="52" t="s">
        <v>52</v>
      </c>
      <c r="D103" s="54"/>
      <c r="E103" s="54"/>
    </row>
    <row r="104" spans="1:6" ht="61.5" customHeight="1">
      <c r="A104" s="171" t="s">
        <v>178</v>
      </c>
      <c r="B104" s="171"/>
      <c r="C104" s="171"/>
      <c r="D104" s="171"/>
      <c r="E104" s="171"/>
      <c r="F104" s="171"/>
    </row>
    <row r="106" ht="132.75" customHeight="1"/>
  </sheetData>
  <sheetProtection password="CAD8" sheet="1" selectLockedCells="1"/>
  <mergeCells count="27">
    <mergeCell ref="I80:J81"/>
    <mergeCell ref="I61:J62"/>
    <mergeCell ref="I82:J84"/>
    <mergeCell ref="I47:J47"/>
    <mergeCell ref="I76:J78"/>
    <mergeCell ref="I53:J54"/>
    <mergeCell ref="I60:J60"/>
    <mergeCell ref="I92:J92"/>
    <mergeCell ref="I86:J86"/>
    <mergeCell ref="I56:J58"/>
    <mergeCell ref="I64:J67"/>
    <mergeCell ref="A104:F104"/>
    <mergeCell ref="A1:F1"/>
    <mergeCell ref="A2:F2"/>
    <mergeCell ref="C14:D14"/>
    <mergeCell ref="B99:C99"/>
    <mergeCell ref="D100:E100"/>
    <mergeCell ref="I29:J29"/>
    <mergeCell ref="I85:J85"/>
    <mergeCell ref="I91:J91"/>
    <mergeCell ref="I44:J46"/>
    <mergeCell ref="I49:J51"/>
    <mergeCell ref="I30:J30"/>
    <mergeCell ref="I68:J68"/>
    <mergeCell ref="I70:J74"/>
    <mergeCell ref="I36:J42"/>
    <mergeCell ref="I87:J87"/>
  </mergeCells>
  <dataValidations count="2">
    <dataValidation type="list" allowBlank="1" showInputMessage="1" showErrorMessage="1" sqref="A8">
      <formula1>sci_degree</formula1>
    </dataValidation>
    <dataValidation type="list" allowBlank="1" showInputMessage="1" showErrorMessage="1" sqref="A10">
      <formula1>sections</formula1>
    </dataValidation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E63 E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18.00390625" style="0" bestFit="1" customWidth="1"/>
    <col min="3" max="3" width="53.57421875" style="0" bestFit="1" customWidth="1"/>
  </cols>
  <sheetData>
    <row r="1" spans="1:3" ht="15">
      <c r="A1" t="s">
        <v>17</v>
      </c>
      <c r="C1" t="s">
        <v>19</v>
      </c>
    </row>
    <row r="2" spans="1:3" ht="15">
      <c r="A2" t="s">
        <v>18</v>
      </c>
      <c r="C2" t="s">
        <v>20</v>
      </c>
    </row>
    <row r="3" ht="15">
      <c r="C3" t="s">
        <v>21</v>
      </c>
    </row>
    <row r="4" ht="15">
      <c r="C4" t="s">
        <v>22</v>
      </c>
    </row>
    <row r="5" ht="15">
      <c r="C5" t="s">
        <v>24</v>
      </c>
    </row>
    <row r="6" ht="15">
      <c r="C6" t="s">
        <v>26</v>
      </c>
    </row>
    <row r="7" ht="15">
      <c r="C7" t="s">
        <v>23</v>
      </c>
    </row>
    <row r="8" ht="15">
      <c r="C8" t="s">
        <v>25</v>
      </c>
    </row>
    <row r="9" ht="15">
      <c r="C9" t="s">
        <v>27</v>
      </c>
    </row>
    <row r="10" ht="15">
      <c r="C10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2021-04-20T06:50:16Z</cp:lastPrinted>
  <dcterms:created xsi:type="dcterms:W3CDTF">2018-03-26T18:41:33Z</dcterms:created>
  <dcterms:modified xsi:type="dcterms:W3CDTF">2024-03-07T14:15:54Z</dcterms:modified>
  <cp:category/>
  <cp:version/>
  <cp:contentType/>
  <cp:contentStatus/>
</cp:coreProperties>
</file>